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ccaa-my.sharepoint.com/personal/melissa_stone_lc-caa_org/Documents/Poverty Guidelines/2024 Poverty Guidelines/"/>
    </mc:Choice>
  </mc:AlternateContent>
  <xr:revisionPtr revIDLastSave="7" documentId="8_{8E6EE9DE-408E-4315-93DD-5C023A03308C}" xr6:coauthVersionLast="47" xr6:coauthVersionMax="47" xr10:uidLastSave="{489280E0-E44D-4B0D-8E60-0569863D76B6}"/>
  <bookViews>
    <workbookView xWindow="-28410" yWindow="390" windowWidth="26055" windowHeight="15195" xr2:uid="{00000000-000D-0000-FFFF-FFFF00000000}"/>
  </bookViews>
  <sheets>
    <sheet name="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H8" i="4"/>
  <c r="K19" i="4"/>
  <c r="J19" i="4" s="1"/>
  <c r="E19" i="4"/>
  <c r="D19" i="4" s="1"/>
  <c r="G19" i="4"/>
  <c r="F19" i="4" s="1"/>
  <c r="E8" i="4"/>
  <c r="M19" i="4" l="1"/>
  <c r="L19" i="4" s="1"/>
  <c r="I19" i="4"/>
  <c r="H19" i="4" s="1"/>
  <c r="M18" i="4"/>
  <c r="L18" i="4" s="1"/>
  <c r="I18" i="4"/>
  <c r="H18" i="4" s="1"/>
  <c r="G18" i="4"/>
  <c r="F18" i="4" s="1"/>
  <c r="E18" i="4"/>
  <c r="B18" i="4"/>
  <c r="D18" i="4" s="1"/>
  <c r="E17" i="4"/>
  <c r="D17" i="4"/>
  <c r="E16" i="4"/>
  <c r="D16" i="4"/>
  <c r="M15" i="4"/>
  <c r="K15" i="4"/>
  <c r="I15" i="4"/>
  <c r="G15" i="4"/>
  <c r="E15" i="4"/>
  <c r="B15" i="4"/>
  <c r="M14" i="4"/>
  <c r="K14" i="4"/>
  <c r="I14" i="4"/>
  <c r="G14" i="4"/>
  <c r="E14" i="4"/>
  <c r="B14" i="4"/>
  <c r="M13" i="4"/>
  <c r="K13" i="4"/>
  <c r="I13" i="4"/>
  <c r="G13" i="4"/>
  <c r="E13" i="4"/>
  <c r="B13" i="4"/>
  <c r="M12" i="4"/>
  <c r="K12" i="4"/>
  <c r="I12" i="4"/>
  <c r="G12" i="4"/>
  <c r="E12" i="4"/>
  <c r="B12" i="4"/>
  <c r="M11" i="4"/>
  <c r="K11" i="4"/>
  <c r="I11" i="4"/>
  <c r="G11" i="4"/>
  <c r="E11" i="4"/>
  <c r="B11" i="4"/>
  <c r="M10" i="4"/>
  <c r="K10" i="4"/>
  <c r="I10" i="4"/>
  <c r="G10" i="4"/>
  <c r="E10" i="4"/>
  <c r="B10" i="4"/>
  <c r="M9" i="4"/>
  <c r="K9" i="4"/>
  <c r="I9" i="4"/>
  <c r="G9" i="4"/>
  <c r="E9" i="4"/>
  <c r="B9" i="4"/>
  <c r="A9" i="4"/>
  <c r="A10" i="4" s="1"/>
  <c r="A11" i="4" s="1"/>
  <c r="A12" i="4" s="1"/>
  <c r="A13" i="4" s="1"/>
  <c r="A14" i="4" s="1"/>
  <c r="A15" i="4" s="1"/>
  <c r="M8" i="4"/>
  <c r="K8" i="4"/>
  <c r="G8" i="4"/>
  <c r="B8" i="4"/>
  <c r="L8" i="4" s="1"/>
  <c r="L14" i="4" l="1"/>
  <c r="D14" i="4"/>
  <c r="L9" i="4"/>
  <c r="D9" i="4"/>
  <c r="L11" i="4"/>
  <c r="D11" i="4"/>
  <c r="L10" i="4"/>
  <c r="D10" i="4"/>
  <c r="L15" i="4"/>
  <c r="D15" i="4"/>
  <c r="L12" i="4"/>
  <c r="D12" i="4"/>
  <c r="L13" i="4"/>
  <c r="D13" i="4"/>
  <c r="F10" i="4"/>
  <c r="J14" i="4"/>
  <c r="F14" i="4"/>
  <c r="J13" i="4"/>
  <c r="F13" i="4"/>
  <c r="J11" i="4"/>
  <c r="J9" i="4"/>
  <c r="F9" i="4"/>
  <c r="F8" i="4"/>
  <c r="J15" i="4"/>
  <c r="F15" i="4"/>
  <c r="J12" i="4"/>
  <c r="F12" i="4"/>
  <c r="F11" i="4"/>
  <c r="J10" i="4"/>
  <c r="J8" i="4"/>
  <c r="D8" i="4"/>
  <c r="H9" i="4"/>
  <c r="H10" i="4"/>
  <c r="H11" i="4"/>
  <c r="H12" i="4"/>
  <c r="H13" i="4"/>
  <c r="H14" i="4"/>
  <c r="H15" i="4"/>
</calcChain>
</file>

<file path=xl/sharedStrings.xml><?xml version="1.0" encoding="utf-8"?>
<sst xmlns="http://schemas.openxmlformats.org/spreadsheetml/2006/main" count="47" uniqueCount="20">
  <si>
    <t>MONTHLY</t>
  </si>
  <si>
    <t>ANNUAL</t>
  </si>
  <si>
    <t>100% Base</t>
  </si>
  <si>
    <t>Income Eligibility by Program</t>
  </si>
  <si>
    <t>CSBG</t>
  </si>
  <si>
    <t>KY. Vision</t>
  </si>
  <si>
    <t>Weatherization</t>
  </si>
  <si>
    <t>WinterCare</t>
  </si>
  <si>
    <t>EFSP</t>
  </si>
  <si>
    <t xml:space="preserve"> SIZE</t>
  </si>
  <si>
    <t>MAXIMUM GROSS HH INCOME</t>
  </si>
  <si>
    <t>For each additional member add:</t>
  </si>
  <si>
    <t>HH</t>
  </si>
  <si>
    <t>LIHEAP &amp; CFN</t>
  </si>
  <si>
    <t>Determined by Local Board</t>
  </si>
  <si>
    <t xml:space="preserve"> </t>
  </si>
  <si>
    <t>https://aspe.hhs.gov/topics/poverty-economic-mobility/poverty-guidelines</t>
  </si>
  <si>
    <t>200% -  (Subject to change)</t>
  </si>
  <si>
    <t>Updated: 4/11/2025</t>
  </si>
  <si>
    <t>2025 HHS Poverty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</si>
</sst>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_);_(* \(#,##0.00\);_(* &quot;-&quot;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 Narrow"/>
      <family val="2"/>
    </font>
    <font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41" fontId="5" fillId="0" borderId="0" xfId="1" applyNumberFormat="1" applyFont="1"/>
    <xf numFmtId="41" fontId="8" fillId="0" borderId="0" xfId="1" applyNumberFormat="1" applyFont="1"/>
    <xf numFmtId="41" fontId="7" fillId="0" borderId="4" xfId="1" applyNumberFormat="1" applyFont="1" applyBorder="1"/>
    <xf numFmtId="41" fontId="7" fillId="0" borderId="5" xfId="1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2" fontId="8" fillId="0" borderId="11" xfId="2" applyNumberFormat="1" applyFont="1" applyBorder="1"/>
    <xf numFmtId="41" fontId="7" fillId="0" borderId="8" xfId="1" applyNumberFormat="1" applyFont="1" applyBorder="1"/>
    <xf numFmtId="41" fontId="7" fillId="0" borderId="9" xfId="1" applyNumberFormat="1" applyFont="1" applyBorder="1"/>
    <xf numFmtId="41" fontId="9" fillId="0" borderId="13" xfId="1" applyNumberFormat="1" applyFont="1" applyBorder="1"/>
    <xf numFmtId="41" fontId="7" fillId="0" borderId="10" xfId="1" applyNumberFormat="1" applyFont="1" applyBorder="1"/>
    <xf numFmtId="41" fontId="7" fillId="0" borderId="11" xfId="1" applyNumberFormat="1" applyFont="1" applyBorder="1"/>
    <xf numFmtId="0" fontId="1" fillId="0" borderId="0" xfId="0" applyFont="1"/>
    <xf numFmtId="41" fontId="1" fillId="0" borderId="0" xfId="0" applyNumberFormat="1" applyFont="1"/>
    <xf numFmtId="42" fontId="8" fillId="0" borderId="16" xfId="2" applyNumberFormat="1" applyFont="1" applyBorder="1"/>
    <xf numFmtId="0" fontId="4" fillId="0" borderId="18" xfId="0" applyFont="1" applyBorder="1" applyAlignment="1">
      <alignment horizontal="center"/>
    </xf>
    <xf numFmtId="41" fontId="8" fillId="0" borderId="8" xfId="1" applyNumberFormat="1" applyFont="1" applyBorder="1"/>
    <xf numFmtId="42" fontId="8" fillId="0" borderId="18" xfId="2" applyNumberFormat="1" applyFont="1" applyBorder="1"/>
    <xf numFmtId="0" fontId="4" fillId="0" borderId="1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0" fontId="6" fillId="0" borderId="8" xfId="0" applyFont="1" applyBorder="1"/>
    <xf numFmtId="43" fontId="9" fillId="2" borderId="12" xfId="0" applyNumberFormat="1" applyFont="1" applyFill="1" applyBorder="1"/>
    <xf numFmtId="43" fontId="9" fillId="4" borderId="12" xfId="0" applyNumberFormat="1" applyFont="1" applyFill="1" applyBorder="1"/>
    <xf numFmtId="43" fontId="9" fillId="6" borderId="15" xfId="0" applyNumberFormat="1" applyFont="1" applyFill="1" applyBorder="1"/>
    <xf numFmtId="41" fontId="9" fillId="5" borderId="12" xfId="1" applyNumberFormat="1" applyFont="1" applyFill="1" applyBorder="1"/>
    <xf numFmtId="0" fontId="1" fillId="0" borderId="0" xfId="0" quotePrefix="1" applyFont="1"/>
    <xf numFmtId="164" fontId="8" fillId="0" borderId="9" xfId="2" applyNumberFormat="1" applyFont="1" applyBorder="1"/>
    <xf numFmtId="43" fontId="0" fillId="0" borderId="0" xfId="0" applyNumberFormat="1"/>
    <xf numFmtId="42" fontId="8" fillId="7" borderId="10" xfId="2" applyNumberFormat="1" applyFont="1" applyFill="1" applyBorder="1"/>
    <xf numFmtId="42" fontId="8" fillId="7" borderId="8" xfId="2" applyNumberFormat="1" applyFont="1" applyFill="1" applyBorder="1"/>
    <xf numFmtId="42" fontId="8" fillId="7" borderId="11" xfId="2" applyNumberFormat="1" applyFont="1" applyFill="1" applyBorder="1"/>
    <xf numFmtId="42" fontId="8" fillId="7" borderId="9" xfId="2" applyNumberFormat="1" applyFont="1" applyFill="1" applyBorder="1"/>
    <xf numFmtId="41" fontId="7" fillId="7" borderId="8" xfId="1" applyNumberFormat="1" applyFont="1" applyFill="1" applyBorder="1"/>
    <xf numFmtId="41" fontId="7" fillId="7" borderId="9" xfId="1" applyNumberFormat="1" applyFont="1" applyFill="1" applyBorder="1"/>
    <xf numFmtId="165" fontId="9" fillId="7" borderId="12" xfId="1" applyNumberFormat="1" applyFont="1" applyFill="1" applyBorder="1"/>
    <xf numFmtId="41" fontId="9" fillId="7" borderId="13" xfId="1" applyNumberFormat="1" applyFont="1" applyFill="1" applyBorder="1"/>
    <xf numFmtId="42" fontId="8" fillId="6" borderId="16" xfId="2" applyNumberFormat="1" applyFont="1" applyFill="1" applyBorder="1"/>
    <xf numFmtId="42" fontId="8" fillId="6" borderId="11" xfId="2" applyNumberFormat="1" applyFont="1" applyFill="1" applyBorder="1"/>
    <xf numFmtId="41" fontId="9" fillId="6" borderId="13" xfId="1" applyNumberFormat="1" applyFont="1" applyFill="1" applyBorder="1"/>
    <xf numFmtId="42" fontId="8" fillId="4" borderId="10" xfId="2" applyNumberFormat="1" applyFont="1" applyFill="1" applyBorder="1"/>
    <xf numFmtId="42" fontId="8" fillId="4" borderId="11" xfId="2" applyNumberFormat="1" applyFont="1" applyFill="1" applyBorder="1"/>
    <xf numFmtId="42" fontId="8" fillId="4" borderId="8" xfId="2" applyNumberFormat="1" applyFont="1" applyFill="1" applyBorder="1"/>
    <xf numFmtId="42" fontId="8" fillId="4" borderId="9" xfId="2" applyNumberFormat="1" applyFont="1" applyFill="1" applyBorder="1"/>
    <xf numFmtId="41" fontId="7" fillId="4" borderId="8" xfId="1" applyNumberFormat="1" applyFont="1" applyFill="1" applyBorder="1"/>
    <xf numFmtId="41" fontId="7" fillId="4" borderId="9" xfId="1" applyNumberFormat="1" applyFont="1" applyFill="1" applyBorder="1"/>
    <xf numFmtId="41" fontId="9" fillId="4" borderId="13" xfId="1" applyNumberFormat="1" applyFont="1" applyFill="1" applyBorder="1"/>
    <xf numFmtId="42" fontId="8" fillId="2" borderId="10" xfId="2" applyNumberFormat="1" applyFont="1" applyFill="1" applyBorder="1"/>
    <xf numFmtId="42" fontId="8" fillId="2" borderId="11" xfId="2" applyNumberFormat="1" applyFont="1" applyFill="1" applyBorder="1"/>
    <xf numFmtId="42" fontId="8" fillId="2" borderId="8" xfId="2" applyNumberFormat="1" applyFont="1" applyFill="1" applyBorder="1"/>
    <xf numFmtId="42" fontId="8" fillId="2" borderId="9" xfId="2" applyNumberFormat="1" applyFont="1" applyFill="1" applyBorder="1"/>
    <xf numFmtId="41" fontId="7" fillId="2" borderId="8" xfId="1" applyNumberFormat="1" applyFont="1" applyFill="1" applyBorder="1"/>
    <xf numFmtId="41" fontId="7" fillId="2" borderId="9" xfId="1" applyNumberFormat="1" applyFont="1" applyFill="1" applyBorder="1"/>
    <xf numFmtId="41" fontId="9" fillId="2" borderId="13" xfId="1" applyNumberFormat="1" applyFont="1" applyFill="1" applyBorder="1"/>
    <xf numFmtId="42" fontId="8" fillId="5" borderId="10" xfId="2" applyNumberFormat="1" applyFont="1" applyFill="1" applyBorder="1"/>
    <xf numFmtId="42" fontId="8" fillId="5" borderId="11" xfId="2" applyNumberFormat="1" applyFont="1" applyFill="1" applyBorder="1"/>
    <xf numFmtId="42" fontId="8" fillId="5" borderId="8" xfId="2" applyNumberFormat="1" applyFont="1" applyFill="1" applyBorder="1"/>
    <xf numFmtId="42" fontId="8" fillId="5" borderId="9" xfId="2" applyNumberFormat="1" applyFont="1" applyFill="1" applyBorder="1"/>
    <xf numFmtId="42" fontId="3" fillId="5" borderId="9" xfId="2" applyNumberFormat="1" applyFont="1" applyFill="1" applyBorder="1"/>
    <xf numFmtId="41" fontId="7" fillId="5" borderId="8" xfId="1" applyNumberFormat="1" applyFont="1" applyFill="1" applyBorder="1"/>
    <xf numFmtId="41" fontId="7" fillId="5" borderId="9" xfId="1" applyNumberFormat="1" applyFont="1" applyFill="1" applyBorder="1"/>
    <xf numFmtId="41" fontId="9" fillId="5" borderId="13" xfId="1" applyNumberFormat="1" applyFont="1" applyFill="1" applyBorder="1"/>
    <xf numFmtId="9" fontId="0" fillId="6" borderId="1" xfId="0" applyNumberFormat="1" applyFill="1" applyBorder="1" applyAlignment="1">
      <alignment horizontal="center"/>
    </xf>
    <xf numFmtId="9" fontId="0" fillId="6" borderId="2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2" borderId="2" xfId="0" applyNumberFormat="1" applyFill="1" applyBorder="1" applyAlignment="1">
      <alignment horizontal="center"/>
    </xf>
    <xf numFmtId="9" fontId="3" fillId="5" borderId="8" xfId="0" applyNumberFormat="1" applyFont="1" applyFill="1" applyBorder="1" applyAlignment="1">
      <alignment horizontal="center"/>
    </xf>
    <xf numFmtId="9" fontId="3" fillId="5" borderId="9" xfId="0" applyNumberFormat="1" applyFont="1" applyFill="1" applyBorder="1" applyAlignment="1">
      <alignment horizontal="center"/>
    </xf>
    <xf numFmtId="0" fontId="6" fillId="0" borderId="18" xfId="0" applyFont="1" applyBorder="1"/>
    <xf numFmtId="0" fontId="0" fillId="0" borderId="9" xfId="0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7" borderId="8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9" fillId="0" borderId="12" xfId="0" applyFont="1" applyBorder="1" applyAlignment="1">
      <alignment horizontal="right" wrapText="1"/>
    </xf>
    <xf numFmtId="0" fontId="9" fillId="0" borderId="14" xfId="0" applyFont="1" applyBorder="1" applyAlignment="1">
      <alignment horizontal="right" wrapText="1"/>
    </xf>
    <xf numFmtId="0" fontId="6" fillId="6" borderId="18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9" fontId="3" fillId="3" borderId="18" xfId="0" applyNumberFormat="1" applyFont="1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/>
    </xf>
    <xf numFmtId="9" fontId="3" fillId="6" borderId="18" xfId="0" applyNumberFormat="1" applyFont="1" applyFill="1" applyBorder="1" applyAlignment="1">
      <alignment horizontal="center"/>
    </xf>
    <xf numFmtId="9" fontId="3" fillId="6" borderId="9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0" borderId="0" xfId="0" applyFont="1" applyAlignment="1">
      <alignment horizontal="right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9" fontId="0" fillId="7" borderId="1" xfId="0" applyNumberFormat="1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0" xfId="0" quotePrefix="1" applyFont="1" applyAlignment="1">
      <alignment horizontal="center"/>
    </xf>
    <xf numFmtId="9" fontId="0" fillId="5" borderId="1" xfId="0" applyNumberFormat="1" applyFill="1" applyBorder="1" applyAlignment="1">
      <alignment horizontal="center"/>
    </xf>
    <xf numFmtId="9" fontId="0" fillId="5" borderId="2" xfId="0" applyNumberFormat="1" applyFill="1" applyBorder="1" applyAlignment="1">
      <alignment horizontal="center"/>
    </xf>
    <xf numFmtId="9" fontId="3" fillId="4" borderId="8" xfId="0" applyNumberFormat="1" applyFont="1" applyFill="1" applyBorder="1" applyAlignment="1">
      <alignment horizontal="center"/>
    </xf>
    <xf numFmtId="9" fontId="3" fillId="4" borderId="9" xfId="0" applyNumberFormat="1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9" fontId="3" fillId="2" borderId="9" xfId="0" applyNumberFormat="1" applyFont="1" applyFill="1" applyBorder="1" applyAlignment="1">
      <alignment horizontal="center"/>
    </xf>
    <xf numFmtId="9" fontId="3" fillId="7" borderId="8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E2A4-CE70-4759-AD5A-95CF4C939477}">
  <dimension ref="A1:S29"/>
  <sheetViews>
    <sheetView tabSelected="1" showRuler="0" view="pageLayout" zoomScaleNormal="100" workbookViewId="0">
      <selection activeCell="I9" sqref="I9"/>
    </sheetView>
  </sheetViews>
  <sheetFormatPr defaultColWidth="9.140625" defaultRowHeight="12.75" x14ac:dyDescent="0.2"/>
  <cols>
    <col min="1" max="1" width="5.140625" customWidth="1"/>
    <col min="2" max="2" width="10.28515625" customWidth="1"/>
    <col min="3" max="3" width="12" customWidth="1"/>
    <col min="4" max="4" width="10.28515625" customWidth="1"/>
    <col min="5" max="5" width="11.28515625" customWidth="1"/>
    <col min="6" max="6" width="10.28515625" customWidth="1"/>
    <col min="7" max="7" width="11.42578125" customWidth="1"/>
    <col min="8" max="8" width="10.28515625" customWidth="1"/>
    <col min="9" max="9" width="11.5703125" customWidth="1"/>
    <col min="10" max="10" width="10.28515625" customWidth="1"/>
    <col min="11" max="11" width="11.85546875" customWidth="1"/>
    <col min="12" max="12" width="10" customWidth="1"/>
    <col min="13" max="13" width="11.42578125" customWidth="1"/>
    <col min="15" max="15" width="10.140625" bestFit="1" customWidth="1"/>
    <col min="17" max="17" width="15.28515625" customWidth="1"/>
    <col min="18" max="18" width="17.85546875" customWidth="1"/>
  </cols>
  <sheetData>
    <row r="1" spans="1:19" ht="12.75" customHeight="1" x14ac:dyDescent="0.2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9" ht="12.75" customHeight="1" x14ac:dyDescent="0.2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9" ht="13.5" thickBot="1" x14ac:dyDescent="0.25"/>
    <row r="4" spans="1:19" s="5" customFormat="1" ht="20.100000000000001" customHeight="1" thickTop="1" x14ac:dyDescent="0.25">
      <c r="A4" s="23" t="s">
        <v>12</v>
      </c>
      <c r="B4" s="123" t="s">
        <v>10</v>
      </c>
      <c r="C4" s="124"/>
      <c r="D4" s="123" t="s">
        <v>10</v>
      </c>
      <c r="E4" s="124"/>
      <c r="F4" s="125" t="s">
        <v>10</v>
      </c>
      <c r="G4" s="124"/>
      <c r="H4" s="125" t="s">
        <v>10</v>
      </c>
      <c r="I4" s="124"/>
      <c r="J4" s="125" t="s">
        <v>10</v>
      </c>
      <c r="K4" s="124"/>
      <c r="L4" s="125" t="s">
        <v>10</v>
      </c>
      <c r="M4" s="124"/>
    </row>
    <row r="5" spans="1:19" s="5" customFormat="1" ht="20.100000000000001" customHeight="1" x14ac:dyDescent="0.25">
      <c r="A5" s="24" t="s">
        <v>9</v>
      </c>
      <c r="B5" s="20" t="s">
        <v>0</v>
      </c>
      <c r="C5" s="10" t="s">
        <v>1</v>
      </c>
      <c r="D5" s="20" t="s">
        <v>0</v>
      </c>
      <c r="E5" s="10" t="s">
        <v>1</v>
      </c>
      <c r="F5" s="9" t="s">
        <v>0</v>
      </c>
      <c r="G5" s="10" t="s">
        <v>1</v>
      </c>
      <c r="H5" s="9" t="s">
        <v>0</v>
      </c>
      <c r="I5" s="10" t="s">
        <v>1</v>
      </c>
      <c r="J5" s="9" t="s">
        <v>0</v>
      </c>
      <c r="K5" s="10" t="s">
        <v>1</v>
      </c>
      <c r="L5" s="9" t="s">
        <v>0</v>
      </c>
      <c r="M5" s="10" t="s">
        <v>1</v>
      </c>
    </row>
    <row r="6" spans="1:19" s="6" customFormat="1" ht="20.100000000000001" customHeight="1" x14ac:dyDescent="0.25">
      <c r="A6" s="25"/>
      <c r="B6" s="95" t="s">
        <v>2</v>
      </c>
      <c r="C6" s="96"/>
      <c r="D6" s="97">
        <v>1.1000000000000001</v>
      </c>
      <c r="E6" s="98"/>
      <c r="F6" s="117">
        <v>1.25</v>
      </c>
      <c r="G6" s="118"/>
      <c r="H6" s="119">
        <v>1.3</v>
      </c>
      <c r="I6" s="120"/>
      <c r="J6" s="121">
        <v>1.5</v>
      </c>
      <c r="K6" s="86"/>
      <c r="L6" s="74">
        <v>2</v>
      </c>
      <c r="M6" s="75"/>
      <c r="O6" s="5"/>
      <c r="P6" s="5"/>
      <c r="Q6" s="5"/>
      <c r="R6" s="5"/>
      <c r="S6" s="5"/>
    </row>
    <row r="7" spans="1:19" s="7" customFormat="1" ht="20.100000000000001" customHeight="1" x14ac:dyDescent="0.25">
      <c r="A7" s="26"/>
      <c r="B7" s="76"/>
      <c r="C7" s="77"/>
      <c r="D7" s="89" t="s">
        <v>15</v>
      </c>
      <c r="E7" s="90"/>
      <c r="F7" s="91" t="s">
        <v>15</v>
      </c>
      <c r="G7" s="92"/>
      <c r="H7" s="93" t="s">
        <v>15</v>
      </c>
      <c r="I7" s="94"/>
      <c r="J7" s="85" t="s">
        <v>15</v>
      </c>
      <c r="K7" s="86"/>
      <c r="L7" s="99" t="s">
        <v>15</v>
      </c>
      <c r="M7" s="100"/>
      <c r="O7" s="5"/>
      <c r="P7" s="5"/>
      <c r="Q7" s="5"/>
      <c r="R7" s="5"/>
      <c r="S7" s="5"/>
    </row>
    <row r="8" spans="1:19" s="2" customFormat="1" ht="30" customHeight="1" x14ac:dyDescent="0.25">
      <c r="A8" s="21">
        <v>1</v>
      </c>
      <c r="B8" s="19">
        <f t="shared" ref="B8:B15" si="0">C8/12</f>
        <v>1304.1666666666667</v>
      </c>
      <c r="C8" s="11">
        <v>15650</v>
      </c>
      <c r="D8" s="42">
        <f>B8*1.1</f>
        <v>1434.5833333333335</v>
      </c>
      <c r="E8" s="43">
        <f>C8*1.1</f>
        <v>17215</v>
      </c>
      <c r="F8" s="45">
        <f t="shared" ref="F8:G15" si="1">B8*1.25</f>
        <v>1630.2083333333335</v>
      </c>
      <c r="G8" s="46">
        <f t="shared" si="1"/>
        <v>19562.5</v>
      </c>
      <c r="H8" s="52">
        <f>B8*1.3</f>
        <v>1695.4166666666667</v>
      </c>
      <c r="I8" s="53">
        <f>C8*1.3</f>
        <v>20345</v>
      </c>
      <c r="J8" s="34">
        <f t="shared" ref="J8:K15" si="2">B8*1.5</f>
        <v>1956.25</v>
      </c>
      <c r="K8" s="36">
        <f t="shared" si="2"/>
        <v>23475</v>
      </c>
      <c r="L8" s="59">
        <f t="shared" ref="L8:M15" si="3">B8*2</f>
        <v>2608.3333333333335</v>
      </c>
      <c r="M8" s="60">
        <f t="shared" si="3"/>
        <v>31300</v>
      </c>
      <c r="O8" s="5"/>
      <c r="P8" s="5"/>
      <c r="Q8" s="5"/>
      <c r="R8" s="5"/>
      <c r="S8" s="5"/>
    </row>
    <row r="9" spans="1:19" s="2" customFormat="1" ht="30" customHeight="1" x14ac:dyDescent="0.25">
      <c r="A9" s="21">
        <f>A8+1</f>
        <v>2</v>
      </c>
      <c r="B9" s="22">
        <f t="shared" si="0"/>
        <v>1762.5</v>
      </c>
      <c r="C9" s="32">
        <v>21150</v>
      </c>
      <c r="D9" s="42">
        <f t="shared" ref="D9:E18" si="4">B9*1.1</f>
        <v>1938.7500000000002</v>
      </c>
      <c r="E9" s="43">
        <f t="shared" si="4"/>
        <v>23265.000000000004</v>
      </c>
      <c r="F9" s="47">
        <f t="shared" si="1"/>
        <v>2203.125</v>
      </c>
      <c r="G9" s="48">
        <f t="shared" si="1"/>
        <v>26437.5</v>
      </c>
      <c r="H9" s="54">
        <f t="shared" ref="H8:I15" si="5">B9*1.3</f>
        <v>2291.25</v>
      </c>
      <c r="I9" s="55">
        <f t="shared" si="5"/>
        <v>27495</v>
      </c>
      <c r="J9" s="35">
        <f t="shared" si="2"/>
        <v>2643.75</v>
      </c>
      <c r="K9" s="37">
        <f t="shared" si="2"/>
        <v>31725</v>
      </c>
      <c r="L9" s="61">
        <f t="shared" si="3"/>
        <v>3525</v>
      </c>
      <c r="M9" s="62">
        <f t="shared" si="3"/>
        <v>42300</v>
      </c>
      <c r="O9" s="5"/>
      <c r="P9" s="5"/>
      <c r="Q9" s="5"/>
      <c r="R9" s="5"/>
      <c r="S9" s="5"/>
    </row>
    <row r="10" spans="1:19" s="2" customFormat="1" ht="30" customHeight="1" x14ac:dyDescent="0.25">
      <c r="A10" s="21">
        <f t="shared" ref="A10:A15" si="6">A9+1</f>
        <v>3</v>
      </c>
      <c r="B10" s="22">
        <f t="shared" si="0"/>
        <v>2220.8333333333335</v>
      </c>
      <c r="C10" s="32">
        <v>26650</v>
      </c>
      <c r="D10" s="42">
        <f t="shared" si="4"/>
        <v>2442.916666666667</v>
      </c>
      <c r="E10" s="43">
        <f t="shared" si="4"/>
        <v>29315.000000000004</v>
      </c>
      <c r="F10" s="47">
        <f t="shared" si="1"/>
        <v>2776.041666666667</v>
      </c>
      <c r="G10" s="48">
        <f t="shared" si="1"/>
        <v>33312.5</v>
      </c>
      <c r="H10" s="54">
        <f t="shared" si="5"/>
        <v>2887.0833333333335</v>
      </c>
      <c r="I10" s="55">
        <f t="shared" si="5"/>
        <v>34645</v>
      </c>
      <c r="J10" s="35">
        <f t="shared" si="2"/>
        <v>3331.25</v>
      </c>
      <c r="K10" s="37">
        <f t="shared" si="2"/>
        <v>39975</v>
      </c>
      <c r="L10" s="61">
        <f t="shared" si="3"/>
        <v>4441.666666666667</v>
      </c>
      <c r="M10" s="62">
        <f t="shared" si="3"/>
        <v>53300</v>
      </c>
      <c r="O10" s="5"/>
      <c r="P10" s="5"/>
      <c r="Q10" s="5"/>
      <c r="R10" s="5"/>
      <c r="S10" s="5"/>
    </row>
    <row r="11" spans="1:19" s="2" customFormat="1" ht="30" customHeight="1" x14ac:dyDescent="0.25">
      <c r="A11" s="21">
        <f t="shared" si="6"/>
        <v>4</v>
      </c>
      <c r="B11" s="22">
        <f t="shared" si="0"/>
        <v>2679.1666666666665</v>
      </c>
      <c r="C11" s="32">
        <v>32150</v>
      </c>
      <c r="D11" s="42">
        <f t="shared" si="4"/>
        <v>2947.0833333333335</v>
      </c>
      <c r="E11" s="43">
        <f t="shared" si="4"/>
        <v>35365</v>
      </c>
      <c r="F11" s="47">
        <f t="shared" si="1"/>
        <v>3348.958333333333</v>
      </c>
      <c r="G11" s="48">
        <f t="shared" si="1"/>
        <v>40187.5</v>
      </c>
      <c r="H11" s="54">
        <f t="shared" si="5"/>
        <v>3482.9166666666665</v>
      </c>
      <c r="I11" s="55">
        <f t="shared" si="5"/>
        <v>41795</v>
      </c>
      <c r="J11" s="35">
        <f t="shared" si="2"/>
        <v>4018.75</v>
      </c>
      <c r="K11" s="37">
        <f t="shared" si="2"/>
        <v>48225</v>
      </c>
      <c r="L11" s="61">
        <f t="shared" si="3"/>
        <v>5358.333333333333</v>
      </c>
      <c r="M11" s="62">
        <f t="shared" si="3"/>
        <v>64300</v>
      </c>
      <c r="O11" s="5"/>
      <c r="P11" s="5"/>
      <c r="Q11" s="5"/>
      <c r="R11" s="5"/>
      <c r="S11" s="5"/>
    </row>
    <row r="12" spans="1:19" s="2" customFormat="1" ht="30" customHeight="1" x14ac:dyDescent="0.25">
      <c r="A12" s="21">
        <f t="shared" si="6"/>
        <v>5</v>
      </c>
      <c r="B12" s="22">
        <f t="shared" si="0"/>
        <v>3137.5</v>
      </c>
      <c r="C12" s="32">
        <v>37650</v>
      </c>
      <c r="D12" s="42">
        <f t="shared" si="4"/>
        <v>3451.2500000000005</v>
      </c>
      <c r="E12" s="43">
        <f t="shared" si="4"/>
        <v>41415</v>
      </c>
      <c r="F12" s="47">
        <f t="shared" si="1"/>
        <v>3921.875</v>
      </c>
      <c r="G12" s="48">
        <f t="shared" si="1"/>
        <v>47062.5</v>
      </c>
      <c r="H12" s="54">
        <f t="shared" si="5"/>
        <v>4078.75</v>
      </c>
      <c r="I12" s="55">
        <f t="shared" si="5"/>
        <v>48945</v>
      </c>
      <c r="J12" s="35">
        <f t="shared" si="2"/>
        <v>4706.25</v>
      </c>
      <c r="K12" s="37">
        <f t="shared" si="2"/>
        <v>56475</v>
      </c>
      <c r="L12" s="61">
        <f t="shared" si="3"/>
        <v>6275</v>
      </c>
      <c r="M12" s="62">
        <f t="shared" si="3"/>
        <v>75300</v>
      </c>
      <c r="O12" s="5"/>
      <c r="P12" s="5"/>
      <c r="Q12" s="5"/>
      <c r="R12" s="5"/>
      <c r="S12" s="5"/>
    </row>
    <row r="13" spans="1:19" s="2" customFormat="1" ht="30" customHeight="1" x14ac:dyDescent="0.25">
      <c r="A13" s="21">
        <f t="shared" si="6"/>
        <v>6</v>
      </c>
      <c r="B13" s="22">
        <f t="shared" si="0"/>
        <v>3595.8333333333335</v>
      </c>
      <c r="C13" s="32">
        <v>43150</v>
      </c>
      <c r="D13" s="42">
        <f t="shared" si="4"/>
        <v>3955.416666666667</v>
      </c>
      <c r="E13" s="43">
        <f t="shared" si="4"/>
        <v>47465.000000000007</v>
      </c>
      <c r="F13" s="47">
        <f t="shared" si="1"/>
        <v>4494.791666666667</v>
      </c>
      <c r="G13" s="48">
        <f t="shared" si="1"/>
        <v>53937.5</v>
      </c>
      <c r="H13" s="54">
        <f t="shared" si="5"/>
        <v>4674.5833333333339</v>
      </c>
      <c r="I13" s="55">
        <f t="shared" si="5"/>
        <v>56095</v>
      </c>
      <c r="J13" s="35">
        <f t="shared" si="2"/>
        <v>5393.75</v>
      </c>
      <c r="K13" s="37">
        <f t="shared" si="2"/>
        <v>64725</v>
      </c>
      <c r="L13" s="61">
        <f t="shared" si="3"/>
        <v>7191.666666666667</v>
      </c>
      <c r="M13" s="62">
        <f t="shared" si="3"/>
        <v>86300</v>
      </c>
      <c r="O13" s="5"/>
      <c r="P13" s="5"/>
      <c r="Q13" s="5"/>
      <c r="R13" s="5"/>
      <c r="S13" s="5"/>
    </row>
    <row r="14" spans="1:19" s="2" customFormat="1" ht="30" customHeight="1" x14ac:dyDescent="0.25">
      <c r="A14" s="21">
        <f t="shared" si="6"/>
        <v>7</v>
      </c>
      <c r="B14" s="22">
        <f t="shared" si="0"/>
        <v>4054.1666666666665</v>
      </c>
      <c r="C14" s="32">
        <v>48650</v>
      </c>
      <c r="D14" s="42">
        <f t="shared" si="4"/>
        <v>4459.5833333333339</v>
      </c>
      <c r="E14" s="43">
        <f t="shared" si="4"/>
        <v>53515.000000000007</v>
      </c>
      <c r="F14" s="47">
        <f t="shared" si="1"/>
        <v>5067.708333333333</v>
      </c>
      <c r="G14" s="48">
        <f t="shared" si="1"/>
        <v>60812.5</v>
      </c>
      <c r="H14" s="54">
        <f t="shared" si="5"/>
        <v>5270.416666666667</v>
      </c>
      <c r="I14" s="55">
        <f t="shared" si="5"/>
        <v>63245</v>
      </c>
      <c r="J14" s="35">
        <f t="shared" si="2"/>
        <v>6081.25</v>
      </c>
      <c r="K14" s="37">
        <f t="shared" si="2"/>
        <v>72975</v>
      </c>
      <c r="L14" s="61">
        <f t="shared" si="3"/>
        <v>8108.333333333333</v>
      </c>
      <c r="M14" s="62">
        <f t="shared" si="3"/>
        <v>97300</v>
      </c>
      <c r="O14" s="5"/>
      <c r="P14" s="5"/>
      <c r="Q14" s="5"/>
      <c r="R14" s="5"/>
      <c r="S14" s="5"/>
    </row>
    <row r="15" spans="1:19" s="2" customFormat="1" ht="30" customHeight="1" x14ac:dyDescent="0.25">
      <c r="A15" s="21">
        <f t="shared" si="6"/>
        <v>8</v>
      </c>
      <c r="B15" s="22">
        <f t="shared" si="0"/>
        <v>4512.5</v>
      </c>
      <c r="C15" s="32">
        <v>54150</v>
      </c>
      <c r="D15" s="42">
        <f t="shared" si="4"/>
        <v>4963.75</v>
      </c>
      <c r="E15" s="43">
        <f t="shared" si="4"/>
        <v>59565.000000000007</v>
      </c>
      <c r="F15" s="47">
        <f t="shared" si="1"/>
        <v>5640.625</v>
      </c>
      <c r="G15" s="48">
        <f t="shared" si="1"/>
        <v>67687.5</v>
      </c>
      <c r="H15" s="54">
        <f t="shared" si="5"/>
        <v>5866.25</v>
      </c>
      <c r="I15" s="55">
        <f t="shared" si="5"/>
        <v>70395</v>
      </c>
      <c r="J15" s="35">
        <f t="shared" si="2"/>
        <v>6768.75</v>
      </c>
      <c r="K15" s="37">
        <f t="shared" si="2"/>
        <v>81225</v>
      </c>
      <c r="L15" s="61">
        <f t="shared" si="3"/>
        <v>9025</v>
      </c>
      <c r="M15" s="63">
        <f t="shared" si="3"/>
        <v>108300</v>
      </c>
      <c r="O15" s="5"/>
      <c r="P15" s="5"/>
      <c r="Q15" s="5"/>
      <c r="R15" s="5"/>
      <c r="S15" s="5"/>
    </row>
    <row r="16" spans="1:19" s="1" customFormat="1" ht="24.95" hidden="1" customHeight="1" x14ac:dyDescent="0.3">
      <c r="A16" s="15"/>
      <c r="B16" s="4"/>
      <c r="C16" s="16"/>
      <c r="D16" s="42">
        <f t="shared" si="4"/>
        <v>0</v>
      </c>
      <c r="E16" s="43">
        <f t="shared" si="4"/>
        <v>0</v>
      </c>
      <c r="F16" s="49"/>
      <c r="G16" s="50"/>
      <c r="H16" s="56"/>
      <c r="I16" s="57"/>
      <c r="J16" s="38"/>
      <c r="K16" s="39"/>
      <c r="L16" s="64"/>
      <c r="M16" s="65"/>
      <c r="O16" s="2"/>
      <c r="P16" s="6"/>
      <c r="Q16" s="6"/>
      <c r="R16" s="6"/>
      <c r="S16" s="6"/>
    </row>
    <row r="17" spans="1:19" s="1" customFormat="1" ht="24.95" hidden="1" customHeight="1" x14ac:dyDescent="0.3">
      <c r="A17" s="12"/>
      <c r="B17" s="3"/>
      <c r="C17" s="13"/>
      <c r="D17" s="42">
        <f t="shared" si="4"/>
        <v>0</v>
      </c>
      <c r="E17" s="43">
        <f t="shared" si="4"/>
        <v>0</v>
      </c>
      <c r="F17" s="49"/>
      <c r="G17" s="50"/>
      <c r="H17" s="56"/>
      <c r="I17" s="57"/>
      <c r="J17" s="38"/>
      <c r="K17" s="39"/>
      <c r="L17" s="64"/>
      <c r="M17" s="65"/>
      <c r="O17" s="2"/>
      <c r="P17" s="6"/>
      <c r="Q17" s="6"/>
      <c r="R17" s="6"/>
      <c r="S17" s="6"/>
    </row>
    <row r="18" spans="1:19" s="1" customFormat="1" ht="24.95" hidden="1" customHeight="1" thickBot="1" x14ac:dyDescent="0.35">
      <c r="A18" s="12"/>
      <c r="B18" s="3">
        <f>C18/12</f>
        <v>3955.8333333333335</v>
      </c>
      <c r="C18" s="13">
        <v>47470</v>
      </c>
      <c r="D18" s="42">
        <f t="shared" si="4"/>
        <v>4351.416666666667</v>
      </c>
      <c r="E18" s="43">
        <f t="shared" si="4"/>
        <v>52217.000000000007</v>
      </c>
      <c r="F18" s="49">
        <f>G18/12</f>
        <v>4351.416666666667</v>
      </c>
      <c r="G18" s="50">
        <f>C18*1.1</f>
        <v>52217.000000000007</v>
      </c>
      <c r="H18" s="56">
        <f>I18/12</f>
        <v>4944.791666666667</v>
      </c>
      <c r="I18" s="57">
        <f>C18*1.25</f>
        <v>59337.5</v>
      </c>
      <c r="J18" s="38"/>
      <c r="K18" s="39"/>
      <c r="L18" s="64">
        <f>M18/12</f>
        <v>5933.75</v>
      </c>
      <c r="M18" s="65">
        <f>C18*1.5</f>
        <v>71205</v>
      </c>
      <c r="O18" s="2"/>
      <c r="P18" s="6"/>
      <c r="Q18" s="6"/>
      <c r="R18" s="6"/>
      <c r="S18" s="6"/>
    </row>
    <row r="19" spans="1:19" ht="52.5" customHeight="1" thickBot="1" x14ac:dyDescent="0.25">
      <c r="A19" s="87" t="s">
        <v>11</v>
      </c>
      <c r="B19" s="88"/>
      <c r="C19" s="14">
        <v>5500</v>
      </c>
      <c r="D19" s="29">
        <f>E19/12</f>
        <v>504.16666666666674</v>
      </c>
      <c r="E19" s="44">
        <f>C19*1.1</f>
        <v>6050.0000000000009</v>
      </c>
      <c r="F19" s="28">
        <f>G19/12</f>
        <v>572.91666666666663</v>
      </c>
      <c r="G19" s="51">
        <f>C19*1.25</f>
        <v>6875</v>
      </c>
      <c r="H19" s="27">
        <f>I19/12</f>
        <v>595.83333333333337</v>
      </c>
      <c r="I19" s="58">
        <f>C19*1.3</f>
        <v>7150</v>
      </c>
      <c r="J19" s="40">
        <f>K19/12</f>
        <v>687.5</v>
      </c>
      <c r="K19" s="41">
        <f>C19*1.5</f>
        <v>8250</v>
      </c>
      <c r="L19" s="30">
        <f>M19/12</f>
        <v>916.66666666666663</v>
      </c>
      <c r="M19" s="66">
        <f>C19*2</f>
        <v>11000</v>
      </c>
    </row>
    <row r="20" spans="1:19" ht="14.25" thickTop="1" thickBot="1" x14ac:dyDescent="0.25">
      <c r="H20" t="s">
        <v>15</v>
      </c>
    </row>
    <row r="21" spans="1:19" ht="20.100000000000001" customHeight="1" thickBot="1" x14ac:dyDescent="0.25">
      <c r="A21" s="78" t="s">
        <v>3</v>
      </c>
      <c r="B21" s="79"/>
      <c r="C21" s="79"/>
      <c r="D21" s="79"/>
      <c r="E21" s="80"/>
    </row>
    <row r="22" spans="1:19" ht="20.100000000000001" customHeight="1" thickBot="1" x14ac:dyDescent="0.25">
      <c r="A22" s="81" t="s">
        <v>5</v>
      </c>
      <c r="B22" s="82"/>
      <c r="C22" s="67">
        <v>1.1000000000000001</v>
      </c>
      <c r="D22" s="67"/>
      <c r="E22" s="68"/>
      <c r="J22" s="33" t="s">
        <v>15</v>
      </c>
    </row>
    <row r="23" spans="1:19" ht="20.100000000000001" customHeight="1" thickBot="1" x14ac:dyDescent="0.25">
      <c r="A23" s="102" t="s">
        <v>4</v>
      </c>
      <c r="B23" s="103"/>
      <c r="C23" s="69" t="s">
        <v>17</v>
      </c>
      <c r="D23" s="69"/>
      <c r="E23" s="70"/>
      <c r="F23" s="33" t="s">
        <v>15</v>
      </c>
      <c r="J23" s="8" t="s">
        <v>15</v>
      </c>
    </row>
    <row r="24" spans="1:19" ht="20.100000000000001" customHeight="1" thickBot="1" x14ac:dyDescent="0.25">
      <c r="A24" s="83" t="s">
        <v>13</v>
      </c>
      <c r="B24" s="84"/>
      <c r="C24" s="71">
        <v>1.5</v>
      </c>
      <c r="D24" s="72"/>
      <c r="E24" s="73"/>
      <c r="G24" s="18" t="s">
        <v>15</v>
      </c>
      <c r="I24" s="114" t="s">
        <v>15</v>
      </c>
      <c r="J24" s="114"/>
      <c r="K24" s="114"/>
      <c r="L24" s="114"/>
      <c r="M24" s="114"/>
    </row>
    <row r="25" spans="1:19" ht="20.100000000000001" customHeight="1" thickBot="1" x14ac:dyDescent="0.25">
      <c r="A25" s="110" t="s">
        <v>7</v>
      </c>
      <c r="B25" s="111"/>
      <c r="C25" s="104">
        <v>1.5</v>
      </c>
      <c r="D25" s="104"/>
      <c r="E25" s="105"/>
      <c r="G25" s="17" t="s">
        <v>15</v>
      </c>
      <c r="H25" s="31" t="s">
        <v>16</v>
      </c>
    </row>
    <row r="26" spans="1:19" ht="20.100000000000001" customHeight="1" thickBot="1" x14ac:dyDescent="0.25">
      <c r="A26" s="112" t="s">
        <v>6</v>
      </c>
      <c r="B26" s="113"/>
      <c r="C26" s="115">
        <v>2</v>
      </c>
      <c r="D26" s="115"/>
      <c r="E26" s="116"/>
    </row>
    <row r="27" spans="1:19" ht="20.100000000000001" customHeight="1" thickBot="1" x14ac:dyDescent="0.25">
      <c r="A27" s="108" t="s">
        <v>8</v>
      </c>
      <c r="B27" s="109"/>
      <c r="C27" s="106" t="s">
        <v>14</v>
      </c>
      <c r="D27" s="106"/>
      <c r="E27" s="107"/>
      <c r="H27" s="101" t="s">
        <v>15</v>
      </c>
      <c r="I27" s="101"/>
      <c r="J27" s="101"/>
      <c r="L27" s="17" t="s">
        <v>18</v>
      </c>
    </row>
    <row r="28" spans="1:19" ht="20.100000000000001" customHeight="1" x14ac:dyDescent="0.2"/>
    <row r="29" spans="1:19" ht="20.100000000000001" customHeight="1" x14ac:dyDescent="0.2"/>
  </sheetData>
  <sheetProtection selectLockedCells="1"/>
  <mergeCells count="35">
    <mergeCell ref="F6:G6"/>
    <mergeCell ref="H6:I6"/>
    <mergeCell ref="J6:K6"/>
    <mergeCell ref="A1:M2"/>
    <mergeCell ref="B4:C4"/>
    <mergeCell ref="D4:E4"/>
    <mergeCell ref="F4:G4"/>
    <mergeCell ref="H4:I4"/>
    <mergeCell ref="J4:K4"/>
    <mergeCell ref="L4:M4"/>
    <mergeCell ref="H27:J27"/>
    <mergeCell ref="A23:B23"/>
    <mergeCell ref="C25:E25"/>
    <mergeCell ref="C27:E27"/>
    <mergeCell ref="A27:B27"/>
    <mergeCell ref="A25:B25"/>
    <mergeCell ref="A26:B26"/>
    <mergeCell ref="I24:M24"/>
    <mergeCell ref="C26:E26"/>
    <mergeCell ref="C22:E22"/>
    <mergeCell ref="C23:E23"/>
    <mergeCell ref="C24:E24"/>
    <mergeCell ref="L6:M6"/>
    <mergeCell ref="B7:C7"/>
    <mergeCell ref="A21:E21"/>
    <mergeCell ref="A22:B22"/>
    <mergeCell ref="A24:B24"/>
    <mergeCell ref="J7:K7"/>
    <mergeCell ref="A19:B19"/>
    <mergeCell ref="D7:E7"/>
    <mergeCell ref="F7:G7"/>
    <mergeCell ref="H7:I7"/>
    <mergeCell ref="B6:C6"/>
    <mergeCell ref="D6:E6"/>
    <mergeCell ref="L7:M7"/>
  </mergeCells>
  <printOptions horizontalCentered="1"/>
  <pageMargins left="0.25" right="0.25" top="0.5" bottom="0.25" header="0" footer="0"/>
  <pageSetup orientation="landscape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LCCAA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LCCAA</dc:creator>
  <cp:lastModifiedBy>Melissa Stone</cp:lastModifiedBy>
  <cp:lastPrinted>2024-05-31T19:06:05Z</cp:lastPrinted>
  <dcterms:created xsi:type="dcterms:W3CDTF">2002-08-13T15:58:48Z</dcterms:created>
  <dcterms:modified xsi:type="dcterms:W3CDTF">2025-04-11T13:17:50Z</dcterms:modified>
</cp:coreProperties>
</file>